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weekly timesheet" sheetId="1" state="visible" r:id="rId1"/>
    <sheet name="How to use" sheetId="2" state="visible" r:id="rId2"/>
  </sheets>
  <definedNames>
    <definedName name="_xlnm.Print_Titles" localSheetId="0">'Biweekly timesheet'!$1:$10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.00"/>
    <numFmt numFmtId="166" formatCode="YYYY-MM-DD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i val="1"/>
      <color rgb="00FDE68A"/>
      <sz val="11"/>
    </font>
    <font>
      <name val="Calibri"/>
      <b val="1"/>
      <color rgb="009B1C1C"/>
      <sz val="10"/>
    </font>
    <font>
      <name val="Calibri"/>
      <b val="1"/>
      <color rgb="001B365D"/>
      <sz val="10"/>
    </font>
    <font>
      <name val="Calibri"/>
      <color rgb="000F172A"/>
      <sz val="11"/>
    </font>
    <font>
      <name val="Calibri"/>
      <i val="1"/>
      <color rgb="0064748B"/>
      <sz val="9"/>
    </font>
    <font>
      <name val="Calibri"/>
      <color rgb="00334155"/>
      <sz val="11"/>
    </font>
    <font>
      <name val="Calibri"/>
      <b val="1"/>
      <color rgb="00FFFFFF"/>
      <sz val="10"/>
    </font>
    <font>
      <name val="Calibri"/>
      <b val="1"/>
      <color rgb="001B365D"/>
      <sz val="11"/>
    </font>
    <font>
      <name val="Calibri"/>
      <b val="1"/>
      <color rgb="00FFFFFF"/>
      <sz val="11"/>
    </font>
    <font>
      <name val="Calibri"/>
      <b val="1"/>
      <color rgb="00FFFFFF"/>
      <sz val="16"/>
    </font>
  </fonts>
  <fills count="12">
    <fill>
      <patternFill/>
    </fill>
    <fill>
      <patternFill patternType="gray125"/>
    </fill>
    <fill>
      <patternFill patternType="solid">
        <fgColor rgb="001B365D"/>
      </patternFill>
    </fill>
    <fill>
      <patternFill patternType="solid">
        <fgColor rgb="00152A4A"/>
      </patternFill>
    </fill>
    <fill>
      <patternFill patternType="solid">
        <fgColor rgb="00FEE2E2"/>
      </patternFill>
    </fill>
    <fill>
      <patternFill patternType="solid">
        <fgColor rgb="00FFFBEB"/>
      </patternFill>
    </fill>
    <fill>
      <patternFill patternType="solid">
        <fgColor rgb="00F1F5F9"/>
      </patternFill>
    </fill>
    <fill>
      <patternFill patternType="solid">
        <fgColor rgb="00F8FAFC"/>
      </patternFill>
    </fill>
    <fill>
      <patternFill patternType="solid">
        <fgColor rgb="00E2E8F0"/>
      </patternFill>
    </fill>
    <fill>
      <patternFill patternType="solid">
        <fgColor rgb="00ECFDF5"/>
      </patternFill>
    </fill>
    <fill>
      <patternFill patternType="solid">
        <fgColor rgb="00FEF3C7"/>
      </patternFill>
    </fill>
    <fill>
      <patternFill patternType="solid">
        <fgColor rgb="002A6F7F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bottom style="medium">
        <color rgb="001B365D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3" fillId="4" borderId="0" applyAlignment="1" pivotButton="0" quotePrefix="0" xfId="0">
      <alignment horizontal="left" vertical="center" wrapText="1" indent="1"/>
    </xf>
    <xf numFmtId="0" fontId="0" fillId="4" borderId="0" pivotButton="0" quotePrefix="0" xfId="0"/>
    <xf numFmtId="0" fontId="4" fillId="0" borderId="0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 wrapText="1"/>
    </xf>
    <xf numFmtId="165" fontId="5" fillId="5" borderId="1" applyAlignment="1" pivotButton="0" quotePrefix="0" xfId="0">
      <alignment horizontal="center" vertical="center" wrapText="1"/>
    </xf>
    <xf numFmtId="0" fontId="6" fillId="6" borderId="0" applyAlignment="1" pivotButton="0" quotePrefix="0" xfId="0">
      <alignment horizontal="left" vertical="center" wrapText="1" indent="1"/>
    </xf>
    <xf numFmtId="166" fontId="5" fillId="5" borderId="1" applyAlignment="1" pivotButton="0" quotePrefix="0" xfId="0">
      <alignment horizontal="center" vertical="center" wrapText="1"/>
    </xf>
    <xf numFmtId="166" fontId="7" fillId="7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9" fillId="8" borderId="1" applyAlignment="1" pivotButton="0" quotePrefix="0" xfId="0">
      <alignment horizontal="left" vertical="center" indent="1"/>
    </xf>
    <xf numFmtId="0" fontId="0" fillId="8" borderId="1" pivotButton="0" quotePrefix="0" xfId="0"/>
    <xf numFmtId="0" fontId="9" fillId="7" borderId="1" applyAlignment="1" pivotButton="0" quotePrefix="0" xfId="0">
      <alignment horizontal="left" vertical="center" wrapText="1"/>
    </xf>
    <xf numFmtId="18" fontId="5" fillId="5" borderId="1" applyAlignment="1" pivotButton="0" quotePrefix="0" xfId="0">
      <alignment horizontal="center" vertical="center" wrapText="1"/>
    </xf>
    <xf numFmtId="1" fontId="5" fillId="5" borderId="1" applyAlignment="1" pivotButton="0" quotePrefix="0" xfId="0">
      <alignment horizontal="center" vertical="center" wrapText="1"/>
    </xf>
    <xf numFmtId="2" fontId="7" fillId="9" borderId="1" applyAlignment="1" pivotButton="0" quotePrefix="0" xfId="0">
      <alignment horizontal="center" vertical="center" wrapText="1"/>
    </xf>
    <xf numFmtId="2" fontId="7" fillId="1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 wrapText="1"/>
    </xf>
    <xf numFmtId="0" fontId="10" fillId="11" borderId="1" applyAlignment="1" pivotButton="0" quotePrefix="0" xfId="0">
      <alignment horizontal="right" vertical="center" indent="1"/>
    </xf>
    <xf numFmtId="0" fontId="10" fillId="11" borderId="1" pivotButton="0" quotePrefix="0" xfId="0"/>
    <xf numFmtId="2" fontId="10" fillId="11" borderId="1" applyAlignment="1" pivotButton="0" quotePrefix="0" xfId="0">
      <alignment horizontal="center" vertical="center" wrapText="1"/>
    </xf>
    <xf numFmtId="0" fontId="10" fillId="11" borderId="1" applyAlignment="1" pivotButton="0" quotePrefix="0" xfId="0">
      <alignment horizontal="left" vertical="center" wrapText="1"/>
    </xf>
    <xf numFmtId="0" fontId="10" fillId="2" borderId="1" applyAlignment="1" pivotButton="0" quotePrefix="0" xfId="0">
      <alignment horizontal="right" vertical="center" indent="1"/>
    </xf>
    <xf numFmtId="0" fontId="10" fillId="2" borderId="1" pivotButton="0" quotePrefix="0" xfId="0"/>
    <xf numFmtId="2" fontId="10" fillId="2" borderId="1" applyAlignment="1" pivotButton="0" quotePrefix="0" xfId="0">
      <alignment horizontal="center" vertical="center" wrapText="1"/>
    </xf>
    <xf numFmtId="0" fontId="10" fillId="2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right" vertical="center"/>
    </xf>
    <xf numFmtId="165" fontId="7" fillId="9" borderId="1" applyAlignment="1" pivotButton="0" quotePrefix="0" xfId="0">
      <alignment horizontal="center" vertical="center" wrapText="1"/>
    </xf>
    <xf numFmtId="165" fontId="7" fillId="10" borderId="1" applyAlignment="1" pivotButton="0" quotePrefix="0" xfId="0">
      <alignment horizontal="center" vertical="center" wrapText="1"/>
    </xf>
    <xf numFmtId="165" fontId="7" fillId="7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0" fillId="0" borderId="2" pivotButton="0" quotePrefix="0" xfId="0"/>
    <xf numFmtId="0" fontId="11" fillId="2" borderId="0" applyAlignment="1" pivotButton="0" quotePrefix="0" xfId="0">
      <alignment horizontal="left" vertical="center" indent="1"/>
    </xf>
    <xf numFmtId="0" fontId="5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C4A35A"/>
    <outlinePr summaryBelow="1" summaryRight="1"/>
    <pageSetUpPr fitToPage="1"/>
  </sheetPr>
  <dimension ref="A1:H38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</cols>
  <sheetData>
    <row r="1" ht="32" customHeight="1">
      <c r="A1" s="1" t="inlineStr">
        <is>
          <t>HOURS KIT  ·  TIMESHEET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3" t="inlineStr">
        <is>
          <t>Biweekly timesheet  ·  two 7-day FLSA weeks  ·  Hours Kit $9  ·  hourswithlunch.com</t>
        </is>
      </c>
      <c r="B2" s="4" t="n"/>
      <c r="C2" s="4" t="n"/>
      <c r="D2" s="4" t="n"/>
      <c r="E2" s="4" t="n"/>
      <c r="F2" s="4" t="n"/>
      <c r="G2" s="4" t="n"/>
      <c r="H2" s="4" t="n"/>
    </row>
    <row r="3" ht="36" customHeight="1">
      <c r="A3" s="5" t="inlineStr">
        <is>
          <t>FLSA OVERTIME RULE: Overtime is per 7-day workweek, not averaged over 14 days. Each week has its own 40-hour clock. Week 1 OT does not cancel against a short Week 2. Pay the employee every 14 days if you like — still compute OT week by week.</t>
        </is>
      </c>
      <c r="B3" s="6" t="n"/>
      <c r="C3" s="6" t="n"/>
      <c r="D3" s="6" t="n"/>
      <c r="E3" s="6" t="n"/>
      <c r="F3" s="6" t="n"/>
      <c r="G3" s="6" t="n"/>
      <c r="H3" s="6" t="n"/>
    </row>
    <row r="4" ht="8" customHeight="1"/>
    <row r="5" ht="22" customHeight="1">
      <c r="A5" s="7" t="inlineStr">
        <is>
          <t>Employee name</t>
        </is>
      </c>
      <c r="B5" s="8" t="inlineStr">
        <is>
          <t>Sample Employee</t>
        </is>
      </c>
      <c r="C5" s="7" t="inlineStr">
        <is>
          <t>Employee ID</t>
        </is>
      </c>
      <c r="D5" s="8" t="inlineStr">
        <is>
          <t>EMP-1042</t>
        </is>
      </c>
      <c r="E5" s="7" t="inlineStr">
        <is>
          <t>Pay rate (opt.)</t>
        </is>
      </c>
      <c r="F5" s="9" t="n">
        <v>18.5</v>
      </c>
      <c r="G5" s="10" t="inlineStr">
        <is>
          <t>Yellow cells are inputs. Gray cells calculate.
Enter Time In / Time Out as clock times (e.g. 8:00 AM).
Lunch is unpaid minutes. OT = hours after 40 in THIS 7-day week.</t>
        </is>
      </c>
    </row>
    <row r="6" ht="22" customHeight="1">
      <c r="A6" s="7" t="inlineStr">
        <is>
          <t>Department</t>
        </is>
      </c>
      <c r="B6" s="8" t="inlineStr">
        <is>
          <t>Operations</t>
        </is>
      </c>
      <c r="C6" s="7" t="inlineStr">
        <is>
          <t>Supervisor</t>
        </is>
      </c>
      <c r="D6" s="8" t="inlineStr">
        <is>
          <t>A. Rivera</t>
        </is>
      </c>
      <c r="E6" s="7" t="inlineStr">
        <is>
          <t>Location</t>
        </is>
      </c>
      <c r="F6" s="8" t="inlineStr">
        <is>
          <t>Main site</t>
        </is>
      </c>
    </row>
    <row r="7" ht="22" customHeight="1">
      <c r="A7" s="7" t="inlineStr">
        <is>
          <t>Period start (Mon)</t>
        </is>
      </c>
      <c r="B7" s="11" t="n">
        <v>46251</v>
      </c>
      <c r="C7" s="7" t="inlineStr">
        <is>
          <t>Period ending</t>
        </is>
      </c>
      <c r="D7" s="12">
        <f>B7+13</f>
        <v/>
      </c>
      <c r="E7" s="7" t="inlineStr">
        <is>
          <t>Status</t>
        </is>
      </c>
      <c r="F7" s="8" t="inlineStr">
        <is>
          <t>Ready to print / sign</t>
        </is>
      </c>
    </row>
    <row r="8" ht="8" customHeight="1"/>
    <row r="9" ht="28" customHeight="1">
      <c r="A9" s="13" t="inlineStr">
        <is>
          <t>Date</t>
        </is>
      </c>
      <c r="B9" s="13" t="inlineStr">
        <is>
          <t>Day</t>
        </is>
      </c>
      <c r="C9" s="13" t="inlineStr">
        <is>
          <t>Time In</t>
        </is>
      </c>
      <c r="D9" s="13" t="inlineStr">
        <is>
          <t>Time Out</t>
        </is>
      </c>
      <c r="E9" s="13" t="inlineStr">
        <is>
          <t>Lunch minutes</t>
        </is>
      </c>
      <c r="F9" s="13" t="inlineStr">
        <is>
          <t>Regular hours</t>
        </is>
      </c>
      <c r="G9" s="13" t="inlineStr">
        <is>
          <t>OT hours</t>
        </is>
      </c>
      <c r="H9" s="13" t="inlineStr">
        <is>
          <t>Notes</t>
        </is>
      </c>
    </row>
    <row r="10" ht="20" customHeight="1">
      <c r="A10" s="14" t="inlineStr">
        <is>
          <t>WEEK 1  ·  days 1–7  ·  overtime after 40 hours in THIS week only</t>
        </is>
      </c>
      <c r="B10" s="15" t="n"/>
      <c r="C10" s="15" t="n"/>
      <c r="D10" s="15" t="n"/>
      <c r="E10" s="15" t="n"/>
      <c r="F10" s="15" t="n"/>
      <c r="G10" s="15" t="n"/>
      <c r="H10" s="15" t="n"/>
    </row>
    <row r="11" ht="22" customHeight="1">
      <c r="A11" s="12">
        <f>B7+0</f>
        <v/>
      </c>
      <c r="B11" s="16" t="inlineStr">
        <is>
          <t>Monday</t>
        </is>
      </c>
      <c r="C11" s="17" t="n">
        <v>0.3333333333333333</v>
      </c>
      <c r="D11" s="17" t="n">
        <v>0.7083333333333334</v>
      </c>
      <c r="E11" s="18" t="n">
        <v>30</v>
      </c>
      <c r="F11" s="19">
        <f>IF(OR(C11="",D11=""),"",MIN(IF(OR(C11="",D11=""),0,ROUND(MAX(0,MOD(D11-C11,1)*24-E11/60),2)),40))</f>
        <v/>
      </c>
      <c r="G11" s="20">
        <f>IF(OR(C11="",D11=""),"",MAX(0,IF(OR(C11="",D11=""),0,ROUND(MAX(0,MOD(D11-C11,1)*24-E11/60),2))-F11))</f>
        <v/>
      </c>
      <c r="H11" s="8" t="inlineStr">
        <is>
          <t>Week 1 — production line A</t>
        </is>
      </c>
    </row>
    <row r="12" ht="22" customHeight="1">
      <c r="A12" s="12">
        <f>B7+1</f>
        <v/>
      </c>
      <c r="B12" s="16" t="inlineStr">
        <is>
          <t>Tuesday</t>
        </is>
      </c>
      <c r="C12" s="17" t="n">
        <v>0.3333333333333333</v>
      </c>
      <c r="D12" s="17" t="n">
        <v>0.7291666666666666</v>
      </c>
      <c r="E12" s="18" t="n">
        <v>30</v>
      </c>
      <c r="F12" s="19">
        <f>IF(OR(C12="",D12=""),"",MIN(IF(OR(C12="",D12=""),0,ROUND(MAX(0,MOD(D12-C12,1)*24-E12/60),2)),MAX(0,40-SUM(F11:F11))))</f>
        <v/>
      </c>
      <c r="G12" s="20">
        <f>IF(OR(C12="",D12=""),"",MAX(0,IF(OR(C12="",D12=""),0,ROUND(MAX(0,MOD(D12-C12,1)*24-E12/60),2))-F12))</f>
        <v/>
      </c>
      <c r="H12" s="8" t="inlineStr">
        <is>
          <t>Line A + changeover</t>
        </is>
      </c>
    </row>
    <row r="13" ht="22" customHeight="1">
      <c r="A13" s="12">
        <f>B7+2</f>
        <v/>
      </c>
      <c r="B13" s="16" t="inlineStr">
        <is>
          <t>Wednesday</t>
        </is>
      </c>
      <c r="C13" s="17" t="n">
        <v>0.2916666666666667</v>
      </c>
      <c r="D13" s="17" t="n">
        <v>0.6666666666666666</v>
      </c>
      <c r="E13" s="18" t="n">
        <v>30</v>
      </c>
      <c r="F13" s="19">
        <f>IF(OR(C13="",D13=""),"",MIN(IF(OR(C13="",D13=""),0,ROUND(MAX(0,MOD(D13-C13,1)*24-E13/60),2)),MAX(0,40-SUM(F11:F12))))</f>
        <v/>
      </c>
      <c r="G13" s="20">
        <f>IF(OR(C13="",D13=""),"",MAX(0,IF(OR(C13="",D13=""),0,ROUND(MAX(0,MOD(D13-C13,1)*24-E13/60),2))-F13))</f>
        <v/>
      </c>
      <c r="H13" s="8" t="inlineStr">
        <is>
          <t>Early start, receiving</t>
        </is>
      </c>
    </row>
    <row r="14" ht="22" customHeight="1">
      <c r="A14" s="12">
        <f>B7+3</f>
        <v/>
      </c>
      <c r="B14" s="16" t="inlineStr">
        <is>
          <t>Thursday</t>
        </is>
      </c>
      <c r="C14" s="17" t="n">
        <v>0.3333333333333333</v>
      </c>
      <c r="D14" s="17" t="n">
        <v>0.7708333333333334</v>
      </c>
      <c r="E14" s="18" t="n">
        <v>60</v>
      </c>
      <c r="F14" s="19">
        <f>IF(OR(C14="",D14=""),"",MIN(IF(OR(C14="",D14=""),0,ROUND(MAX(0,MOD(D14-C14,1)*24-E14/60),2)),MAX(0,40-SUM(F11:F13))))</f>
        <v/>
      </c>
      <c r="G14" s="20">
        <f>IF(OR(C14="",D14=""),"",MAX(0,IF(OR(C14="",D14=""),0,ROUND(MAX(0,MOD(D14-C14,1)*24-E14/60),2))-F14))</f>
        <v/>
      </c>
      <c r="H14" s="8" t="inlineStr">
        <is>
          <t>OT authorized by supervisor</t>
        </is>
      </c>
    </row>
    <row r="15" ht="22" customHeight="1">
      <c r="A15" s="12">
        <f>B7+4</f>
        <v/>
      </c>
      <c r="B15" s="16" t="inlineStr">
        <is>
          <t>Friday</t>
        </is>
      </c>
      <c r="C15" s="17" t="n">
        <v>0.3333333333333333</v>
      </c>
      <c r="D15" s="17" t="n">
        <v>0.7083333333333334</v>
      </c>
      <c r="E15" s="18" t="n">
        <v>30</v>
      </c>
      <c r="F15" s="19">
        <f>IF(OR(C15="",D15=""),"",MIN(IF(OR(C15="",D15=""),0,ROUND(MAX(0,MOD(D15-C15,1)*24-E15/60),2)),MAX(0,40-SUM(F11:F14))))</f>
        <v/>
      </c>
      <c r="G15" s="20">
        <f>IF(OR(C15="",D15=""),"",MAX(0,IF(OR(C15="",D15=""),0,ROUND(MAX(0,MOD(D15-C15,1)*24-E15/60),2))-F15))</f>
        <v/>
      </c>
      <c r="H15" s="8" t="inlineStr">
        <is>
          <t>Standard Friday</t>
        </is>
      </c>
    </row>
    <row r="16" ht="22" customHeight="1">
      <c r="A16" s="12">
        <f>B7+5</f>
        <v/>
      </c>
      <c r="B16" s="16" t="inlineStr">
        <is>
          <t>Saturday</t>
        </is>
      </c>
      <c r="C16" s="17" t="n">
        <v>0.3333333333333333</v>
      </c>
      <c r="D16" s="17" t="n">
        <v>0.5833333333333334</v>
      </c>
      <c r="E16" s="18" t="n">
        <v>0</v>
      </c>
      <c r="F16" s="19">
        <f>IF(OR(C16="",D16=""),"",MIN(IF(OR(C16="",D16=""),0,ROUND(MAX(0,MOD(D16-C16,1)*24-E16/60),2)),MAX(0,40-SUM(F11:F15))))</f>
        <v/>
      </c>
      <c r="G16" s="20">
        <f>IF(OR(C16="",D16=""),"",MAX(0,IF(OR(C16="",D16=""),0,ROUND(MAX(0,MOD(D16-C16,1)*24-E16/60),2))-F16))</f>
        <v/>
      </c>
      <c r="H16" s="8" t="inlineStr">
        <is>
          <t>Saturday half-day — OT likely</t>
        </is>
      </c>
    </row>
    <row r="17" ht="22" customHeight="1">
      <c r="A17" s="12">
        <f>B7+6</f>
        <v/>
      </c>
      <c r="B17" s="16" t="inlineStr">
        <is>
          <t>Sunday</t>
        </is>
      </c>
      <c r="C17" s="17" t="n"/>
      <c r="D17" s="17" t="n"/>
      <c r="E17" s="18" t="n"/>
      <c r="F17" s="19">
        <f>IF(OR(C17="",D17=""),"",MIN(IF(OR(C17="",D17=""),0,ROUND(MAX(0,MOD(D17-C17,1)*24-E17/60),2)),MAX(0,40-SUM(F11:F16))))</f>
        <v/>
      </c>
      <c r="G17" s="20">
        <f>IF(OR(C17="",D17=""),"",MAX(0,IF(OR(C17="",D17=""),0,ROUND(MAX(0,MOD(D17-C17,1)*24-E17/60),2))-F17))</f>
        <v/>
      </c>
      <c r="H17" s="21" t="inlineStr">
        <is>
          <t>Off / not scheduled</t>
        </is>
      </c>
    </row>
    <row r="18" ht="24" customHeight="1">
      <c r="A18" s="22" t="inlineStr">
        <is>
          <t>WEEK 1 SUBTOTAL  (OT after 40h this week)</t>
        </is>
      </c>
      <c r="B18" s="23" t="n"/>
      <c r="C18" s="23" t="n"/>
      <c r="D18" s="23" t="n"/>
      <c r="E18" s="23" t="n"/>
      <c r="F18" s="24">
        <f>SUM(F11:F17)</f>
        <v/>
      </c>
      <c r="G18" s="24">
        <f>SUM(G11:G17)</f>
        <v/>
      </c>
      <c r="H18" s="25">
        <f>IF(F18="","",F18+G18&amp;" h this week  ·  "&amp;G18&amp;" OT (after 40h)")</f>
        <v/>
      </c>
    </row>
    <row r="19" ht="10" customHeight="1"/>
    <row r="20" ht="20" customHeight="1">
      <c r="A20" s="14" t="inlineStr">
        <is>
          <t>WEEK 2  ·  days 8–14  ·  new 40-hour clock  ·  do not average with Week 1</t>
        </is>
      </c>
      <c r="B20" s="15" t="n"/>
      <c r="C20" s="15" t="n"/>
      <c r="D20" s="15" t="n"/>
      <c r="E20" s="15" t="n"/>
      <c r="F20" s="15" t="n"/>
      <c r="G20" s="15" t="n"/>
      <c r="H20" s="15" t="n"/>
    </row>
    <row r="21" ht="22" customHeight="1">
      <c r="A21" s="12">
        <f>B7+7</f>
        <v/>
      </c>
      <c r="B21" s="16" t="inlineStr">
        <is>
          <t>Monday</t>
        </is>
      </c>
      <c r="C21" s="17" t="n">
        <v>0.3333333333333333</v>
      </c>
      <c r="D21" s="17" t="n">
        <v>0.6875</v>
      </c>
      <c r="E21" s="18" t="n">
        <v>30</v>
      </c>
      <c r="F21" s="19">
        <f>IF(OR(C21="",D21=""),"",MIN(IF(OR(C21="",D21=""),0,ROUND(MAX(0,MOD(D21-C21,1)*24-E21/60),2)),40))</f>
        <v/>
      </c>
      <c r="G21" s="20">
        <f>IF(OR(C21="",D21=""),"",MAX(0,IF(OR(C21="",D21=""),0,ROUND(MAX(0,MOD(D21-C21,1)*24-E21/60),2))-F21))</f>
        <v/>
      </c>
      <c r="H21" s="8" t="inlineStr">
        <is>
          <t>Week 2 — lighter schedule</t>
        </is>
      </c>
    </row>
    <row r="22" ht="22" customHeight="1">
      <c r="A22" s="12">
        <f>B7+8</f>
        <v/>
      </c>
      <c r="B22" s="16" t="inlineStr">
        <is>
          <t>Tuesday</t>
        </is>
      </c>
      <c r="C22" s="17" t="n">
        <v>0.3333333333333333</v>
      </c>
      <c r="D22" s="17" t="n">
        <v>0.6875</v>
      </c>
      <c r="E22" s="18" t="n">
        <v>30</v>
      </c>
      <c r="F22" s="19">
        <f>IF(OR(C22="",D22=""),"",MIN(IF(OR(C22="",D22=""),0,ROUND(MAX(0,MOD(D22-C22,1)*24-E22/60),2)),MAX(0,40-SUM(F21:F21))))</f>
        <v/>
      </c>
      <c r="G22" s="20">
        <f>IF(OR(C22="",D22=""),"",MAX(0,IF(OR(C22="",D22=""),0,ROUND(MAX(0,MOD(D22-C22,1)*24-E22/60),2))-F22))</f>
        <v/>
      </c>
      <c r="H22" s="8" t="inlineStr">
        <is>
          <t>Line B</t>
        </is>
      </c>
    </row>
    <row r="23" ht="22" customHeight="1">
      <c r="A23" s="12">
        <f>B7+9</f>
        <v/>
      </c>
      <c r="B23" s="16" t="inlineStr">
        <is>
          <t>Wednesday</t>
        </is>
      </c>
      <c r="C23" s="17" t="n">
        <v>0.3333333333333333</v>
      </c>
      <c r="D23" s="17" t="n">
        <v>0.6875</v>
      </c>
      <c r="E23" s="18" t="n">
        <v>30</v>
      </c>
      <c r="F23" s="19">
        <f>IF(OR(C23="",D23=""),"",MIN(IF(OR(C23="",D23=""),0,ROUND(MAX(0,MOD(D23-C23,1)*24-E23/60),2)),MAX(0,40-SUM(F21:F22))))</f>
        <v/>
      </c>
      <c r="G23" s="20">
        <f>IF(OR(C23="",D23=""),"",MAX(0,IF(OR(C23="",D23=""),0,ROUND(MAX(0,MOD(D23-C23,1)*24-E23/60),2))-F23))</f>
        <v/>
      </c>
      <c r="H23" s="8" t="inlineStr">
        <is>
          <t>Training / SOP refresh</t>
        </is>
      </c>
    </row>
    <row r="24" ht="22" customHeight="1">
      <c r="A24" s="12">
        <f>B7+10</f>
        <v/>
      </c>
      <c r="B24" s="16" t="inlineStr">
        <is>
          <t>Thursday</t>
        </is>
      </c>
      <c r="C24" s="17" t="n">
        <v>0.3333333333333333</v>
      </c>
      <c r="D24" s="17" t="n">
        <v>0.6875</v>
      </c>
      <c r="E24" s="18" t="n">
        <v>30</v>
      </c>
      <c r="F24" s="19">
        <f>IF(OR(C24="",D24=""),"",MIN(IF(OR(C24="",D24=""),0,ROUND(MAX(0,MOD(D24-C24,1)*24-E24/60),2)),MAX(0,40-SUM(F21:F23))))</f>
        <v/>
      </c>
      <c r="G24" s="20">
        <f>IF(OR(C24="",D24=""),"",MAX(0,IF(OR(C24="",D24=""),0,ROUND(MAX(0,MOD(D24-C24,1)*24-E24/60),2))-F24))</f>
        <v/>
      </c>
      <c r="H24" s="8" t="inlineStr">
        <is>
          <t>Line B</t>
        </is>
      </c>
    </row>
    <row r="25" ht="22" customHeight="1">
      <c r="A25" s="12">
        <f>B7+11</f>
        <v/>
      </c>
      <c r="B25" s="16" t="inlineStr">
        <is>
          <t>Friday</t>
        </is>
      </c>
      <c r="C25" s="17" t="n">
        <v>0.3333333333333333</v>
      </c>
      <c r="D25" s="17" t="n">
        <v>0.625</v>
      </c>
      <c r="E25" s="18" t="n">
        <v>30</v>
      </c>
      <c r="F25" s="19">
        <f>IF(OR(C25="",D25=""),"",MIN(IF(OR(C25="",D25=""),0,ROUND(MAX(0,MOD(D25-C25,1)*24-E25/60),2)),MAX(0,40-SUM(F21:F24))))</f>
        <v/>
      </c>
      <c r="G25" s="20">
        <f>IF(OR(C25="",D25=""),"",MAX(0,IF(OR(C25="",D25=""),0,ROUND(MAX(0,MOD(D25-C25,1)*24-E25/60),2))-F25))</f>
        <v/>
      </c>
      <c r="H25" s="8" t="inlineStr">
        <is>
          <t>Early Friday — under 40 this week</t>
        </is>
      </c>
    </row>
    <row r="26" ht="22" customHeight="1">
      <c r="A26" s="12">
        <f>B7+12</f>
        <v/>
      </c>
      <c r="B26" s="16" t="inlineStr">
        <is>
          <t>Saturday</t>
        </is>
      </c>
      <c r="C26" s="17" t="n"/>
      <c r="D26" s="17" t="n"/>
      <c r="E26" s="18" t="n"/>
      <c r="F26" s="19">
        <f>IF(OR(C26="",D26=""),"",MIN(IF(OR(C26="",D26=""),0,ROUND(MAX(0,MOD(D26-C26,1)*24-E26/60),2)),MAX(0,40-SUM(F21:F25))))</f>
        <v/>
      </c>
      <c r="G26" s="20">
        <f>IF(OR(C26="",D26=""),"",MAX(0,IF(OR(C26="",D26=""),0,ROUND(MAX(0,MOD(D26-C26,1)*24-E26/60),2))-F26))</f>
        <v/>
      </c>
      <c r="H26" s="21" t="inlineStr">
        <is>
          <t>Off / not scheduled</t>
        </is>
      </c>
    </row>
    <row r="27" ht="22" customHeight="1">
      <c r="A27" s="12">
        <f>B7+13</f>
        <v/>
      </c>
      <c r="B27" s="16" t="inlineStr">
        <is>
          <t>Sunday</t>
        </is>
      </c>
      <c r="C27" s="17" t="n"/>
      <c r="D27" s="17" t="n"/>
      <c r="E27" s="18" t="n"/>
      <c r="F27" s="19">
        <f>IF(OR(C27="",D27=""),"",MIN(IF(OR(C27="",D27=""),0,ROUND(MAX(0,MOD(D27-C27,1)*24-E27/60),2)),MAX(0,40-SUM(F21:F26))))</f>
        <v/>
      </c>
      <c r="G27" s="20">
        <f>IF(OR(C27="",D27=""),"",MAX(0,IF(OR(C27="",D27=""),0,ROUND(MAX(0,MOD(D27-C27,1)*24-E27/60),2))-F27))</f>
        <v/>
      </c>
      <c r="H27" s="21" t="inlineStr">
        <is>
          <t>Off / not scheduled</t>
        </is>
      </c>
    </row>
    <row r="28" ht="24" customHeight="1">
      <c r="A28" s="22" t="inlineStr">
        <is>
          <t>WEEK 2 SUBTOTAL  (OT after 40h this week)</t>
        </is>
      </c>
      <c r="B28" s="23" t="n"/>
      <c r="C28" s="23" t="n"/>
      <c r="D28" s="23" t="n"/>
      <c r="E28" s="23" t="n"/>
      <c r="F28" s="24">
        <f>SUM(F21:F27)</f>
        <v/>
      </c>
      <c r="G28" s="24">
        <f>SUM(G21:G27)</f>
        <v/>
      </c>
      <c r="H28" s="25">
        <f>IF(F28="","",F28+G28&amp;" h this week  ·  "&amp;G28&amp;" OT (after 40h)")</f>
        <v/>
      </c>
    </row>
    <row r="29" ht="26" customHeight="1">
      <c r="A29" s="26" t="inlineStr">
        <is>
          <t>PAY PERIOD TOTAL  (sum of both weeks — OT is still week-by-week)</t>
        </is>
      </c>
      <c r="B29" s="27" t="n"/>
      <c r="C29" s="27" t="n"/>
      <c r="D29" s="27" t="n"/>
      <c r="E29" s="27" t="n"/>
      <c r="F29" s="28">
        <f>F18+F28</f>
        <v/>
      </c>
      <c r="G29" s="28">
        <f>G18+G28</f>
        <v/>
      </c>
      <c r="H29" s="29">
        <f>IF(F29="","",F29+G29&amp;" hours  ·  "&amp;G29&amp;" OT total  ·  not averaged")</f>
        <v/>
      </c>
    </row>
    <row r="30" ht="22" customHeight="1">
      <c r="A30" s="30" t="inlineStr">
        <is>
          <t>Est. gross (optional pay rate in F5)  =  regular×rate  +  OT×rate×1.5</t>
        </is>
      </c>
      <c r="F30" s="31">
        <f>IF(OR(F5="",F5=0),"",F29*F5)</f>
        <v/>
      </c>
      <c r="G30" s="32">
        <f>IF(OR(F5="",F5=0),"",G29*F5*1.5)</f>
        <v/>
      </c>
      <c r="H30" s="33">
        <f>IF(OR(F5="",F5=0),"",F30+G30)</f>
        <v/>
      </c>
    </row>
    <row r="32" ht="32" customHeight="1">
      <c r="A32" s="34" t="inlineStr">
        <is>
          <t>Employee certification: I certify that these hours are true and complete. I took all required meal breaks. Overtime was authorized where shown. I understand FLSA overtime is due after 40 hours in a single 7-day workweek.</t>
        </is>
      </c>
    </row>
    <row r="34">
      <c r="A34" s="35" t="inlineStr">
        <is>
          <t>Employee signature</t>
        </is>
      </c>
      <c r="B34" s="36" t="n"/>
      <c r="C34" s="36" t="n"/>
      <c r="D34" s="36" t="n"/>
      <c r="E34" s="35" t="inlineStr">
        <is>
          <t>Date</t>
        </is>
      </c>
      <c r="F34" s="36" t="n"/>
      <c r="G34" s="36" t="n"/>
      <c r="H34" s="36" t="n"/>
    </row>
    <row r="36">
      <c r="A36" s="35" t="inlineStr">
        <is>
          <t>Supervisor signature</t>
        </is>
      </c>
      <c r="B36" s="36" t="n"/>
      <c r="C36" s="36" t="n"/>
      <c r="D36" s="36" t="n"/>
      <c r="E36" s="35" t="inlineStr">
        <is>
          <t>Date</t>
        </is>
      </c>
      <c r="F36" s="36" t="n"/>
      <c r="G36" s="36" t="n"/>
      <c r="H36" s="36" t="n"/>
    </row>
    <row r="38">
      <c r="A38" s="34" t="inlineStr">
        <is>
          <t>Not legal advice. U.S. FLSA: overtime generally at 1.5× after 40 hours in a workweek. Some states also require daily OT. Confirm with your payroll / counsel. Free lunch-aware hours calculator: https://hourswithlunch.com/</t>
        </is>
      </c>
    </row>
  </sheetData>
  <mergeCells count="16">
    <mergeCell ref="A30:E30"/>
    <mergeCell ref="F34:H34"/>
    <mergeCell ref="A3:H3"/>
    <mergeCell ref="A29:E29"/>
    <mergeCell ref="B36:D36"/>
    <mergeCell ref="F36:H36"/>
    <mergeCell ref="G5:H7"/>
    <mergeCell ref="A20:H20"/>
    <mergeCell ref="A38:H38"/>
    <mergeCell ref="A2:H2"/>
    <mergeCell ref="A28:E28"/>
    <mergeCell ref="A10:H10"/>
    <mergeCell ref="A1:H1"/>
    <mergeCell ref="A32:H32"/>
    <mergeCell ref="A18:E18"/>
    <mergeCell ref="B34:D34"/>
  </mergeCells>
  <dataValidations count="1">
    <dataValidation sqref="E11:E17 E21:E27" showDropDown="0" showInputMessage="0" showErrorMessage="0" allowBlank="1" errorTitle="Lunch minutes" error="Enter unpaid lunch minutes 0–180." promptTitle="Lunch" prompt="Unpaid meal minutes (0–180)" type="whole" operator="between">
      <formula1>0</formula1>
      <formula2>180</formula2>
    </dataValidation>
  </dataValidations>
  <printOptions horizontalCentered="1"/>
  <pageMargins left="0.5" right="0.5" top="0.6" bottom="0.6" header="0.25" footer="0.25"/>
  <pageSetup orientation="landscape" paperSize="1" fitToHeight="1" fitToWidth="1"/>
  <headerFooter>
    <oddHeader>&amp;LConfidential — employee time record</oddHeader>
    <oddFooter>&amp;LBiweekly timesheet — Hours Kit $9&amp;CHours Kit  ·  $9  ·  hourswithlunch.com&amp;RPage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C4A35A"/>
    <outlinePr summaryBelow="1" summaryRight="1"/>
    <pageSetUpPr fitToPage="1"/>
  </sheetPr>
  <dimension ref="A1:A18"/>
  <sheetViews>
    <sheetView workbookViewId="0">
      <selection activeCell="A1" sqref="A1"/>
    </sheetView>
  </sheetViews>
  <sheetFormatPr baseColWidth="8" defaultRowHeight="15"/>
  <cols>
    <col width="92" customWidth="1" min="1" max="1"/>
  </cols>
  <sheetData>
    <row r="1" ht="28" customHeight="1">
      <c r="A1" s="37" t="inlineStr">
        <is>
          <t>How to use this timesheet</t>
        </is>
      </c>
    </row>
    <row r="2" ht="18" customHeight="1">
      <c r="A2" s="38" t="inlineStr"/>
    </row>
    <row r="3" ht="18" customHeight="1">
      <c r="A3" s="38" t="inlineStr">
        <is>
          <t>This file is the biweekly (14-day) template from the $9 Hours Kit.</t>
        </is>
      </c>
    </row>
    <row r="4" ht="18" customHeight="1">
      <c r="A4" s="38" t="inlineStr"/>
    </row>
    <row r="5" ht="18" customHeight="1">
      <c r="A5" s="38" t="inlineStr">
        <is>
          <t>1. Enter employee fields and the Monday that starts Week 1 (cell B7).</t>
        </is>
      </c>
    </row>
    <row r="6" ht="18" customHeight="1">
      <c r="A6" s="38" t="inlineStr">
        <is>
          <t>2. Fourteen dates fill automatically in two 7-day blocks.</t>
        </is>
      </c>
    </row>
    <row r="7" ht="18" customHeight="1">
      <c r="A7" s="38" t="inlineStr">
        <is>
          <t>3. Week 1 and Week 2 each have their own 40-hour OT clock. OT does not carry or average.</t>
        </is>
      </c>
    </row>
    <row r="8" ht="18" customHeight="1">
      <c r="A8" s="38" t="inlineStr">
        <is>
          <t>4. Subtotals appear after each week. Grand total is at the bottom.</t>
        </is>
      </c>
    </row>
    <row r="9" ht="18" customHeight="1">
      <c r="A9" s="38" t="inlineStr">
        <is>
          <t>5. Yellow = input. Green = regular hours. Amber = overtime hours.</t>
        </is>
      </c>
    </row>
    <row r="10" ht="18" customHeight="1">
      <c r="A10" s="38" t="inlineStr"/>
    </row>
    <row r="11" ht="18" customHeight="1">
      <c r="A11" s="39" t="inlineStr">
        <is>
          <t>FLSA reminder: a biweekly paycheck does NOT mean you average 80 hours over 14 days.</t>
        </is>
      </c>
    </row>
    <row r="12" ht="18" customHeight="1">
      <c r="A12" s="38" t="inlineStr">
        <is>
          <t>50 hours in Week 1 and 30 hours in Week 2 = 10 overtime hours, not zero.</t>
        </is>
      </c>
    </row>
    <row r="13" ht="18" customHeight="1">
      <c r="A13" s="38" t="inlineStr"/>
    </row>
    <row r="14" ht="18" customHeight="1">
      <c r="A14" s="38" t="inlineStr">
        <is>
          <t>Sample two weeks are filled in (one week with OT, one without) so formulas are visible.</t>
        </is>
      </c>
    </row>
    <row r="15" ht="18" customHeight="1">
      <c r="A15" s="38" t="inlineStr">
        <is>
          <t>Clear Time In/Out rows to reuse. Keep formula cells intact.</t>
        </is>
      </c>
    </row>
    <row r="16" ht="18" customHeight="1">
      <c r="A16" s="38" t="inlineStr"/>
    </row>
    <row r="17" ht="18" customHeight="1">
      <c r="A17" s="38" t="inlineStr">
        <is>
          <t>Free companion calculator: https://hourswithlunch.com/</t>
        </is>
      </c>
    </row>
    <row r="18" ht="18" customHeight="1">
      <c r="A18" s="38" t="inlineStr">
        <is>
          <t>Product: Hours Kit — $9 printable / Excel timesheet pack.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2026-08-26T23:40:02Z</dcterms:created>
  <dcterms:modified xsi:type="dcterms:W3CDTF">2026-08-26T23:40:02Z</dcterms:modified>
</cp:coreProperties>
</file>